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CAD5281A-C1EE-472F-A633-413795C2C3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PS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F12" i="1"/>
  <c r="G26" i="1"/>
  <c r="G27" i="1"/>
  <c r="G28" i="1"/>
  <c r="G30" i="1"/>
  <c r="G42" i="1"/>
  <c r="F27" i="1"/>
  <c r="F26" i="1"/>
  <c r="F28" i="1"/>
  <c r="F30" i="1"/>
  <c r="F42" i="1"/>
  <c r="E42" i="1"/>
  <c r="D42" i="1"/>
  <c r="C42" i="1"/>
  <c r="J42" i="1"/>
  <c r="I42" i="1"/>
  <c r="I12" i="1"/>
  <c r="E12" i="1"/>
  <c r="D12" i="1"/>
  <c r="C12" i="1"/>
  <c r="J12" i="1"/>
  <c r="I27" i="1"/>
  <c r="J27" i="1"/>
  <c r="H42" i="1"/>
  <c r="H27" i="1"/>
  <c r="E27" i="1"/>
  <c r="D27" i="1"/>
  <c r="C27" i="1"/>
  <c r="H12" i="1"/>
  <c r="H26" i="1"/>
  <c r="I26" i="1"/>
  <c r="I28" i="1"/>
  <c r="I30" i="1"/>
  <c r="E26" i="1"/>
  <c r="D26" i="1"/>
  <c r="C26" i="1"/>
  <c r="H28" i="1"/>
  <c r="H30" i="1"/>
  <c r="D28" i="1"/>
  <c r="D30" i="1"/>
  <c r="E28" i="1"/>
  <c r="E30" i="1"/>
  <c r="C28" i="1"/>
  <c r="C30" i="1"/>
  <c r="J26" i="1"/>
  <c r="J28" i="1"/>
  <c r="J30" i="1"/>
</calcChain>
</file>

<file path=xl/sharedStrings.xml><?xml version="1.0" encoding="utf-8"?>
<sst xmlns="http://schemas.openxmlformats.org/spreadsheetml/2006/main" count="51" uniqueCount="46">
  <si>
    <t>Total Hours of Instruction by Building:</t>
  </si>
  <si>
    <t>Updated on:</t>
  </si>
  <si>
    <t>Instructional Hours per day</t>
  </si>
  <si>
    <t>Instructional Half Days</t>
  </si>
  <si>
    <t>Elementary</t>
  </si>
  <si>
    <t>MS</t>
  </si>
  <si>
    <t>HS</t>
  </si>
  <si>
    <t>Starting Hrs</t>
  </si>
  <si>
    <t>Comments</t>
  </si>
  <si>
    <t>Total Instructional Hours</t>
  </si>
  <si>
    <t>Total Instructional Hours Forgiven by State</t>
  </si>
  <si>
    <t>6 days times instr. Hrs/day</t>
  </si>
  <si>
    <t>Countable Hours of Pupil Instruction</t>
  </si>
  <si>
    <t>Total Number of Instructional Hours Required</t>
  </si>
  <si>
    <t>Hours of Instruction available before makeup</t>
  </si>
  <si>
    <t>Beginning Instructional Full Days</t>
  </si>
  <si>
    <t>Partial Days</t>
  </si>
  <si>
    <t>Half Days</t>
  </si>
  <si>
    <t>ECSE-AM</t>
  </si>
  <si>
    <t>ECSE-PM</t>
  </si>
  <si>
    <t>Total Days</t>
  </si>
  <si>
    <t>Alt Ed</t>
  </si>
  <si>
    <t>This will auto-fill once green numbers are inserted</t>
  </si>
  <si>
    <t>DATE CANCELLED</t>
  </si>
  <si>
    <t>Instructional Hours w/o sup recess</t>
  </si>
  <si>
    <t>Instructional Days w/o sup recess</t>
  </si>
  <si>
    <t>Instructional Partial Days (Delayed Start)</t>
  </si>
  <si>
    <t>(Delayed Start)</t>
  </si>
  <si>
    <t>Cancelled hours should be listed as negative numbers</t>
  </si>
  <si>
    <t>The rest will auto-fill once green numbers are inserted</t>
  </si>
  <si>
    <t>Rule 1755</t>
  </si>
  <si>
    <t>Rule 1754</t>
  </si>
  <si>
    <t>School Year: 2018-19</t>
  </si>
  <si>
    <t>ACATEC - AM</t>
  </si>
  <si>
    <t>Partial Days (SAT testing)</t>
  </si>
  <si>
    <t>(SAT testing)</t>
  </si>
  <si>
    <t xml:space="preserve">ACATEC - PM </t>
  </si>
  <si>
    <t xml:space="preserve">Half Day </t>
  </si>
  <si>
    <t>Waiver Request for travel - OHS</t>
  </si>
  <si>
    <t>Travel Waiver Granted</t>
  </si>
  <si>
    <t>PM ACATEC</t>
  </si>
  <si>
    <t>test scenario 1</t>
  </si>
  <si>
    <t>test scenario 2</t>
  </si>
  <si>
    <t>(HS scenario #1)</t>
  </si>
  <si>
    <t>(HS scenario #2)</t>
  </si>
  <si>
    <t>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</si>
</sst>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_);\(0.00\)"/>
  </numFmts>
  <fonts count="6" x14ac:knownFonts="1">
    <font>
      <sz val="11"/>
      <color theme="1"/>
      <name val="Calibri"/>
      <family val="2"/>
      <scheme val="minor"/>
    </font>
    <font>
      <sz val="14"/>
      <name val="Arial Narrow"/>
      <family val="2"/>
    </font>
    <font>
      <sz val="14"/>
      <color theme="1"/>
      <name val="Calibri"/>
      <family val="2"/>
      <scheme val="minor"/>
    </font>
    <font>
      <b/>
      <sz val="14"/>
      <name val="Arial Narrow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4" fontId="1" fillId="6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6" borderId="1" xfId="0" quotePrefix="1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/>
    <xf numFmtId="165" fontId="3" fillId="5" borderId="1" xfId="0" applyNumberFormat="1" applyFont="1" applyFill="1" applyBorder="1"/>
    <xf numFmtId="165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1" fillId="0" borderId="0" xfId="0" applyFont="1" applyFill="1"/>
    <xf numFmtId="0" fontId="1" fillId="2" borderId="0" xfId="0" applyFont="1" applyFill="1" applyBorder="1"/>
    <xf numFmtId="164" fontId="1" fillId="7" borderId="1" xfId="0" applyNumberFormat="1" applyFont="1" applyFill="1" applyBorder="1" applyAlignment="1">
      <alignment horizontal="center"/>
    </xf>
    <xf numFmtId="0" fontId="2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 wrapText="1"/>
    </xf>
    <xf numFmtId="0" fontId="4" fillId="8" borderId="0" xfId="0" applyFont="1" applyFill="1"/>
    <xf numFmtId="0" fontId="5" fillId="8" borderId="0" xfId="0" applyFont="1" applyFill="1"/>
    <xf numFmtId="0" fontId="1" fillId="9" borderId="1" xfId="0" applyFont="1" applyFill="1" applyBorder="1"/>
    <xf numFmtId="165" fontId="1" fillId="9" borderId="1" xfId="0" applyNumberFormat="1" applyFont="1" applyFill="1" applyBorder="1" applyAlignment="1">
      <alignment horizontal="center"/>
    </xf>
    <xf numFmtId="0" fontId="1" fillId="9" borderId="0" xfId="0" applyFont="1" applyFill="1"/>
    <xf numFmtId="0" fontId="2" fillId="9" borderId="0" xfId="0" applyFont="1" applyFill="1"/>
    <xf numFmtId="0" fontId="3" fillId="4" borderId="2" xfId="0" applyFont="1" applyFill="1" applyBorder="1" applyAlignment="1">
      <alignment horizontal="center"/>
    </xf>
    <xf numFmtId="0" fontId="2" fillId="4" borderId="3" xfId="0" applyFont="1" applyFill="1" applyBorder="1" applyAlignment="1"/>
    <xf numFmtId="164" fontId="1" fillId="9" borderId="2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0" fontId="1" fillId="9" borderId="2" xfId="0" applyFont="1" applyFill="1" applyBorder="1" applyAlignment="1"/>
    <xf numFmtId="0" fontId="2" fillId="9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33CC33"/>
      <color rgb="FF00CC00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44</xdr:row>
      <xdr:rowOff>12700</xdr:rowOff>
    </xdr:from>
    <xdr:to>
      <xdr:col>13</xdr:col>
      <xdr:colOff>63500</xdr:colOff>
      <xdr:row>46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66400" y="8902700"/>
          <a:ext cx="3606800" cy="5334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1755 must have minimum of 72 hours; hours divided by 180 = FTE</a:t>
          </a:r>
        </a:p>
      </xdr:txBody>
    </xdr:sp>
    <xdr:clientData/>
  </xdr:twoCellAnchor>
  <xdr:twoCellAnchor>
    <xdr:from>
      <xdr:col>8</xdr:col>
      <xdr:colOff>0</xdr:colOff>
      <xdr:row>47</xdr:row>
      <xdr:rowOff>88900</xdr:rowOff>
    </xdr:from>
    <xdr:to>
      <xdr:col>13</xdr:col>
      <xdr:colOff>88900</xdr:colOff>
      <xdr:row>49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79100" y="9702800"/>
          <a:ext cx="3619500" cy="4699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1754 must have 144 days and 360 hours; hours divided by 450 = FTE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75" zoomScaleNormal="75" workbookViewId="0">
      <selection activeCell="J27" sqref="J27"/>
    </sheetView>
  </sheetViews>
  <sheetFormatPr defaultColWidth="9.140625" defaultRowHeight="18.75" x14ac:dyDescent="0.3"/>
  <cols>
    <col min="1" max="1" width="35.28515625" style="3" customWidth="1"/>
    <col min="2" max="2" width="19.5703125" style="3" customWidth="1"/>
    <col min="3" max="3" width="11.7109375" style="3" bestFit="1" customWidth="1"/>
    <col min="4" max="5" width="10.28515625" style="3" bestFit="1" customWidth="1"/>
    <col min="6" max="6" width="15.5703125" style="3" bestFit="1" customWidth="1"/>
    <col min="7" max="7" width="16.140625" style="3" bestFit="1" customWidth="1"/>
    <col min="8" max="10" width="12.7109375" style="3" customWidth="1"/>
    <col min="11" max="14" width="9.140625" style="3"/>
    <col min="15" max="15" width="12.7109375" style="3" customWidth="1"/>
    <col min="16" max="16384" width="9.140625" style="3"/>
  </cols>
  <sheetData>
    <row r="1" spans="1:17" x14ac:dyDescent="0.3">
      <c r="A1" s="1" t="s">
        <v>0</v>
      </c>
      <c r="B1" s="29"/>
      <c r="C1" s="37" t="s">
        <v>32</v>
      </c>
      <c r="D1" s="38"/>
      <c r="E1" s="1"/>
      <c r="F1" s="1"/>
      <c r="G1" s="1"/>
      <c r="H1" s="2"/>
      <c r="I1" s="2"/>
      <c r="J1" s="2"/>
    </row>
    <row r="2" spans="1:17" x14ac:dyDescent="0.3">
      <c r="A2" s="4" t="s">
        <v>1</v>
      </c>
      <c r="B2" s="24"/>
      <c r="C2" s="35" t="s">
        <v>45</v>
      </c>
      <c r="D2" s="36"/>
      <c r="E2" s="1"/>
      <c r="F2" s="1"/>
      <c r="G2" s="1"/>
      <c r="H2" s="2"/>
      <c r="I2" s="2"/>
      <c r="J2" s="2"/>
    </row>
    <row r="3" spans="1:17" x14ac:dyDescent="0.3">
      <c r="A3" s="1"/>
      <c r="B3" s="1"/>
      <c r="C3" s="1"/>
      <c r="D3" s="1"/>
      <c r="E3" s="1"/>
      <c r="F3" s="1"/>
      <c r="G3" s="1"/>
      <c r="H3" s="2"/>
      <c r="I3" s="2"/>
      <c r="J3" s="2"/>
    </row>
    <row r="4" spans="1:17" x14ac:dyDescent="0.3">
      <c r="A4" s="5" t="s">
        <v>2</v>
      </c>
      <c r="B4" s="1"/>
      <c r="C4" s="30">
        <v>6.47</v>
      </c>
      <c r="D4" s="30">
        <v>6.52</v>
      </c>
      <c r="E4" s="30">
        <v>6.52</v>
      </c>
      <c r="F4" s="30">
        <v>6.4</v>
      </c>
      <c r="G4" s="30">
        <v>6.45</v>
      </c>
      <c r="H4" s="30">
        <v>6.52</v>
      </c>
      <c r="I4" s="30">
        <v>3.25</v>
      </c>
      <c r="J4" s="30">
        <v>3.13</v>
      </c>
    </row>
    <row r="5" spans="1:17" x14ac:dyDescent="0.3">
      <c r="A5" s="5" t="s">
        <v>26</v>
      </c>
      <c r="B5" s="1"/>
      <c r="C5" s="30">
        <v>4.97</v>
      </c>
      <c r="D5" s="30">
        <v>5.0199999999999996</v>
      </c>
      <c r="E5" s="30">
        <v>5.0199999999999996</v>
      </c>
      <c r="F5" s="30">
        <v>5.65</v>
      </c>
      <c r="G5" s="30">
        <v>4.87</v>
      </c>
      <c r="H5" s="30">
        <v>5.0199999999999996</v>
      </c>
      <c r="I5" s="30"/>
      <c r="J5" s="30"/>
    </row>
    <row r="6" spans="1:17" x14ac:dyDescent="0.3">
      <c r="A6" s="5" t="s">
        <v>24</v>
      </c>
      <c r="B6" s="1"/>
      <c r="C6" s="30"/>
      <c r="D6" s="30"/>
      <c r="E6" s="30"/>
      <c r="F6" s="30"/>
      <c r="G6" s="30"/>
      <c r="H6" s="30"/>
      <c r="I6" s="30"/>
      <c r="J6" s="30"/>
    </row>
    <row r="7" spans="1:17" x14ac:dyDescent="0.3">
      <c r="A7" s="5" t="s">
        <v>3</v>
      </c>
      <c r="B7" s="1" t="s">
        <v>41</v>
      </c>
      <c r="C7" s="30">
        <v>3.67</v>
      </c>
      <c r="D7" s="30">
        <v>3.42</v>
      </c>
      <c r="E7" s="30">
        <v>3.42</v>
      </c>
      <c r="F7" s="30">
        <v>3.18</v>
      </c>
      <c r="G7" s="30">
        <v>3</v>
      </c>
      <c r="H7" s="30">
        <v>3.42</v>
      </c>
      <c r="I7" s="30">
        <v>3.66</v>
      </c>
      <c r="J7" s="30">
        <v>3.66</v>
      </c>
    </row>
    <row r="8" spans="1:17" x14ac:dyDescent="0.3">
      <c r="A8" s="5" t="s">
        <v>3</v>
      </c>
      <c r="B8" s="1" t="s">
        <v>42</v>
      </c>
      <c r="C8" s="30"/>
      <c r="D8" s="30"/>
      <c r="E8" s="30"/>
      <c r="F8" s="30">
        <v>3.42</v>
      </c>
      <c r="G8" s="30">
        <v>3.1</v>
      </c>
      <c r="H8" s="30"/>
      <c r="I8" s="30"/>
      <c r="J8" s="30"/>
    </row>
    <row r="9" spans="1:17" x14ac:dyDescent="0.3">
      <c r="A9" s="5" t="s">
        <v>34</v>
      </c>
      <c r="B9" s="1"/>
      <c r="C9" s="30"/>
      <c r="D9" s="30"/>
      <c r="E9" s="30"/>
      <c r="F9" s="30">
        <v>4.5</v>
      </c>
      <c r="G9" s="30">
        <v>4.5</v>
      </c>
      <c r="H9" s="30"/>
      <c r="I9" s="30"/>
      <c r="J9" s="30"/>
    </row>
    <row r="10" spans="1:17" x14ac:dyDescent="0.3">
      <c r="A10" s="5" t="s">
        <v>39</v>
      </c>
      <c r="B10" s="1" t="s">
        <v>40</v>
      </c>
      <c r="C10" s="30"/>
      <c r="D10" s="30"/>
      <c r="E10" s="30"/>
      <c r="F10" s="30"/>
      <c r="G10" s="30">
        <v>11.93</v>
      </c>
      <c r="H10" s="30"/>
      <c r="I10" s="30"/>
      <c r="J10" s="30"/>
    </row>
    <row r="11" spans="1:17" x14ac:dyDescent="0.3">
      <c r="A11" s="1"/>
      <c r="B11" s="1"/>
      <c r="C11" s="6" t="s">
        <v>4</v>
      </c>
      <c r="D11" s="6" t="s">
        <v>5</v>
      </c>
      <c r="E11" s="6" t="s">
        <v>6</v>
      </c>
      <c r="F11" s="6" t="s">
        <v>33</v>
      </c>
      <c r="G11" s="6" t="s">
        <v>36</v>
      </c>
      <c r="H11" s="6" t="s">
        <v>21</v>
      </c>
      <c r="I11" s="6" t="s">
        <v>18</v>
      </c>
      <c r="J11" s="6" t="s">
        <v>19</v>
      </c>
    </row>
    <row r="12" spans="1:17" x14ac:dyDescent="0.3">
      <c r="A12" s="33" t="s">
        <v>7</v>
      </c>
      <c r="B12" s="34"/>
      <c r="C12" s="7">
        <f>((C4*C35)+(C7*C38)+(C5*C37))</f>
        <v>1098.3</v>
      </c>
      <c r="D12" s="7">
        <f>((D4*D35)+(D7*D38)+(D5*D37))</f>
        <v>1105.5</v>
      </c>
      <c r="E12" s="7">
        <f>((E4*E35)+(E7*E38)+(E5*E37))</f>
        <v>1105.5</v>
      </c>
      <c r="F12" s="7">
        <f>((F4*F35)+(F7*F38)+(F5*F37)+(F8*F39)+(F9*F40))</f>
        <v>1106.75</v>
      </c>
      <c r="G12" s="7">
        <f>((G4*G35)+(G7*G38)+(G5*G37)+(G8*G39)+(G9*G40)+G10)</f>
        <v>1098.44</v>
      </c>
      <c r="H12" s="7">
        <f>((H4*H35)+(H7*H38)+(H5*H37))</f>
        <v>1105.5</v>
      </c>
      <c r="I12" s="7">
        <f>((I4*I35)+(I7*I38))</f>
        <v>442.41</v>
      </c>
      <c r="J12" s="7">
        <f>((J4*J35)+(J7*J38))</f>
        <v>463.77</v>
      </c>
      <c r="K12" s="2" t="s">
        <v>22</v>
      </c>
    </row>
    <row r="13" spans="1:17" x14ac:dyDescent="0.3">
      <c r="A13" s="8" t="s">
        <v>23</v>
      </c>
      <c r="B13" s="9" t="s">
        <v>8</v>
      </c>
      <c r="C13" s="10"/>
      <c r="D13" s="10"/>
      <c r="E13" s="10"/>
      <c r="F13" s="10"/>
      <c r="G13" s="10"/>
      <c r="H13" s="10"/>
      <c r="I13" s="11"/>
      <c r="J13" s="11"/>
    </row>
    <row r="14" spans="1:17" x14ac:dyDescent="0.3">
      <c r="A14" s="12"/>
      <c r="B14" s="13"/>
      <c r="C14" s="10"/>
      <c r="D14" s="10"/>
      <c r="E14" s="10"/>
      <c r="F14" s="10"/>
      <c r="G14" s="10"/>
      <c r="H14" s="10"/>
      <c r="I14" s="11"/>
      <c r="J14" s="11"/>
    </row>
    <row r="15" spans="1:17" x14ac:dyDescent="0.3">
      <c r="A15" s="12"/>
      <c r="B15" s="13"/>
      <c r="C15" s="10"/>
      <c r="D15" s="10"/>
      <c r="E15" s="10"/>
      <c r="F15" s="10"/>
      <c r="G15" s="10"/>
      <c r="H15" s="10"/>
      <c r="I15" s="11"/>
      <c r="J15" s="11"/>
    </row>
    <row r="16" spans="1:17" x14ac:dyDescent="0.3">
      <c r="A16" s="12"/>
      <c r="B16" s="13"/>
      <c r="C16" s="10"/>
      <c r="D16" s="10"/>
      <c r="E16" s="10"/>
      <c r="F16" s="10"/>
      <c r="G16" s="10"/>
      <c r="H16" s="10"/>
      <c r="I16" s="11"/>
      <c r="J16" s="11"/>
      <c r="K16" s="27" t="s">
        <v>28</v>
      </c>
      <c r="L16" s="27"/>
      <c r="M16" s="27"/>
      <c r="N16" s="27"/>
      <c r="O16" s="27"/>
      <c r="P16" s="28"/>
      <c r="Q16" s="28"/>
    </row>
    <row r="17" spans="1:14" x14ac:dyDescent="0.3">
      <c r="A17" s="12"/>
      <c r="B17" s="13"/>
      <c r="C17" s="10"/>
      <c r="D17" s="10"/>
      <c r="E17" s="10"/>
      <c r="F17" s="10"/>
      <c r="G17" s="10"/>
      <c r="H17" s="10"/>
      <c r="I17" s="11"/>
      <c r="J17" s="11"/>
    </row>
    <row r="18" spans="1:14" x14ac:dyDescent="0.3">
      <c r="A18" s="12"/>
      <c r="B18" s="13"/>
      <c r="C18" s="10"/>
      <c r="D18" s="10"/>
      <c r="E18" s="10"/>
      <c r="F18" s="10"/>
      <c r="G18" s="10"/>
      <c r="H18" s="10"/>
      <c r="I18" s="11"/>
      <c r="J18" s="11"/>
    </row>
    <row r="19" spans="1:14" x14ac:dyDescent="0.3">
      <c r="A19" s="12"/>
      <c r="B19" s="13"/>
      <c r="C19" s="10"/>
      <c r="D19" s="10"/>
      <c r="E19" s="10"/>
      <c r="F19" s="10"/>
      <c r="G19" s="10"/>
      <c r="H19" s="10"/>
      <c r="I19" s="11"/>
      <c r="J19" s="11"/>
    </row>
    <row r="20" spans="1:14" x14ac:dyDescent="0.3">
      <c r="A20" s="14"/>
      <c r="B20" s="13"/>
      <c r="C20" s="10"/>
      <c r="D20" s="10"/>
      <c r="E20" s="10"/>
      <c r="F20" s="10"/>
      <c r="G20" s="10"/>
      <c r="H20" s="10"/>
      <c r="I20" s="11"/>
      <c r="J20" s="11"/>
    </row>
    <row r="21" spans="1:14" x14ac:dyDescent="0.3">
      <c r="A21" s="12"/>
      <c r="B21" s="13"/>
      <c r="C21" s="10"/>
      <c r="D21" s="10"/>
      <c r="E21" s="10"/>
      <c r="F21" s="10"/>
      <c r="G21" s="10"/>
      <c r="H21" s="10"/>
      <c r="I21" s="11"/>
      <c r="J21" s="11"/>
    </row>
    <row r="22" spans="1:14" x14ac:dyDescent="0.3">
      <c r="A22" s="12"/>
      <c r="B22" s="13"/>
      <c r="C22" s="10"/>
      <c r="D22" s="10"/>
      <c r="E22" s="10"/>
      <c r="F22" s="10"/>
      <c r="G22" s="10"/>
      <c r="H22" s="10"/>
      <c r="I22" s="11"/>
      <c r="J22" s="11"/>
    </row>
    <row r="23" spans="1:14" x14ac:dyDescent="0.3">
      <c r="A23" s="12"/>
      <c r="B23" s="13"/>
      <c r="C23" s="10"/>
      <c r="D23" s="10"/>
      <c r="E23" s="10"/>
      <c r="F23" s="10"/>
      <c r="G23" s="10"/>
      <c r="H23" s="10"/>
      <c r="I23" s="11"/>
      <c r="J23" s="11"/>
    </row>
    <row r="24" spans="1:14" x14ac:dyDescent="0.3">
      <c r="A24" s="12"/>
      <c r="B24" s="13"/>
      <c r="C24" s="10"/>
      <c r="D24" s="10"/>
      <c r="E24" s="10"/>
      <c r="F24" s="10"/>
      <c r="G24" s="10"/>
      <c r="H24" s="10"/>
      <c r="I24" s="11"/>
      <c r="J24" s="11"/>
    </row>
    <row r="25" spans="1:14" x14ac:dyDescent="0.3">
      <c r="A25" s="15"/>
      <c r="B25" s="13"/>
      <c r="C25" s="10"/>
      <c r="D25" s="10"/>
      <c r="E25" s="10"/>
      <c r="F25" s="10"/>
      <c r="G25" s="10"/>
      <c r="H25" s="10"/>
      <c r="I25" s="10"/>
      <c r="J25" s="10"/>
    </row>
    <row r="26" spans="1:14" x14ac:dyDescent="0.3">
      <c r="A26" s="5" t="s">
        <v>9</v>
      </c>
      <c r="B26" s="5"/>
      <c r="C26" s="10">
        <f t="shared" ref="C26:H26" si="0">SUM(C12:C25)</f>
        <v>1098.3</v>
      </c>
      <c r="D26" s="10">
        <f t="shared" si="0"/>
        <v>1105.5</v>
      </c>
      <c r="E26" s="10">
        <f t="shared" si="0"/>
        <v>1105.5</v>
      </c>
      <c r="F26" s="10">
        <f t="shared" ref="F26" si="1">SUM(F12:F25)</f>
        <v>1106.75</v>
      </c>
      <c r="G26" s="10">
        <f t="shared" ref="G26" si="2">SUM(G12:G25)</f>
        <v>1098.44</v>
      </c>
      <c r="H26" s="10">
        <f t="shared" si="0"/>
        <v>1105.5</v>
      </c>
      <c r="I26" s="11">
        <f>SUM(I12:I25)</f>
        <v>442.41</v>
      </c>
      <c r="J26" s="11">
        <f>SUM(J12:J25)</f>
        <v>463.77</v>
      </c>
      <c r="K26" s="2" t="s">
        <v>22</v>
      </c>
    </row>
    <row r="27" spans="1:14" x14ac:dyDescent="0.3">
      <c r="A27" s="5" t="s">
        <v>10</v>
      </c>
      <c r="B27" s="1" t="s">
        <v>11</v>
      </c>
      <c r="C27" s="17">
        <f t="shared" ref="C27:H27" si="3">6*C4</f>
        <v>38.82</v>
      </c>
      <c r="D27" s="17">
        <f t="shared" si="3"/>
        <v>39.119999999999997</v>
      </c>
      <c r="E27" s="17">
        <f t="shared" si="3"/>
        <v>39.119999999999997</v>
      </c>
      <c r="F27" s="17">
        <f t="shared" si="3"/>
        <v>38.400000000000006</v>
      </c>
      <c r="G27" s="17">
        <f t="shared" si="3"/>
        <v>38.700000000000003</v>
      </c>
      <c r="H27" s="17">
        <f t="shared" si="3"/>
        <v>39.119999999999997</v>
      </c>
      <c r="I27" s="17">
        <f>0.41*((6*(1098/180)))</f>
        <v>15.005999999999997</v>
      </c>
      <c r="J27" s="17">
        <f>0.41*((6*(1098/180)))</f>
        <v>15.005999999999997</v>
      </c>
      <c r="K27" s="2" t="s">
        <v>29</v>
      </c>
      <c r="L27" s="2"/>
      <c r="M27" s="2"/>
      <c r="N27" s="2"/>
    </row>
    <row r="28" spans="1:14" x14ac:dyDescent="0.3">
      <c r="A28" s="5" t="s">
        <v>12</v>
      </c>
      <c r="B28" s="1"/>
      <c r="C28" s="10">
        <f t="shared" ref="C28:H28" si="4">SUM(C26:C27)</f>
        <v>1137.1199999999999</v>
      </c>
      <c r="D28" s="10">
        <f t="shared" si="4"/>
        <v>1144.6199999999999</v>
      </c>
      <c r="E28" s="10">
        <f t="shared" si="4"/>
        <v>1144.6199999999999</v>
      </c>
      <c r="F28" s="10">
        <f t="shared" si="4"/>
        <v>1145.1500000000001</v>
      </c>
      <c r="G28" s="10">
        <f t="shared" ref="G28" si="5">SUM(G26:G27)</f>
        <v>1137.1400000000001</v>
      </c>
      <c r="H28" s="10">
        <f t="shared" si="4"/>
        <v>1144.6199999999999</v>
      </c>
      <c r="I28" s="11">
        <f>SUM(I26:I27)</f>
        <v>457.416</v>
      </c>
      <c r="J28" s="11">
        <f>SUM(J26:J27)</f>
        <v>478.77599999999995</v>
      </c>
      <c r="K28" s="2" t="s">
        <v>22</v>
      </c>
      <c r="L28" s="2"/>
      <c r="M28" s="2"/>
      <c r="N28" s="2"/>
    </row>
    <row r="29" spans="1:14" x14ac:dyDescent="0.3">
      <c r="A29" s="5" t="s">
        <v>13</v>
      </c>
      <c r="B29" s="1"/>
      <c r="C29" s="10">
        <v>1098</v>
      </c>
      <c r="D29" s="18">
        <v>1098</v>
      </c>
      <c r="E29" s="18">
        <v>1098</v>
      </c>
      <c r="F29" s="18">
        <v>1098</v>
      </c>
      <c r="G29" s="18">
        <v>1098</v>
      </c>
      <c r="H29" s="18">
        <v>1098</v>
      </c>
      <c r="I29" s="11">
        <v>180</v>
      </c>
      <c r="J29" s="11">
        <v>450</v>
      </c>
    </row>
    <row r="30" spans="1:14" x14ac:dyDescent="0.3">
      <c r="A30" s="5" t="s">
        <v>14</v>
      </c>
      <c r="B30" s="1"/>
      <c r="C30" s="10">
        <f t="shared" ref="C30:H30" si="6">C28-C29</f>
        <v>39.119999999999891</v>
      </c>
      <c r="D30" s="18">
        <f t="shared" si="6"/>
        <v>46.619999999999891</v>
      </c>
      <c r="E30" s="18">
        <f>E28-E29</f>
        <v>46.619999999999891</v>
      </c>
      <c r="F30" s="18">
        <f>F28-F29</f>
        <v>47.150000000000091</v>
      </c>
      <c r="G30" s="18">
        <f>G28-G29</f>
        <v>39.1400000000001</v>
      </c>
      <c r="H30" s="18">
        <f t="shared" si="6"/>
        <v>46.619999999999891</v>
      </c>
      <c r="I30" s="11">
        <f>I28-I29</f>
        <v>277.416</v>
      </c>
      <c r="J30" s="11">
        <f t="shared" ref="J30" si="7">J28-J29</f>
        <v>28.775999999999954</v>
      </c>
      <c r="K30" s="2" t="s">
        <v>22</v>
      </c>
    </row>
    <row r="31" spans="1:14" x14ac:dyDescent="0.3">
      <c r="A31" s="5"/>
      <c r="B31" s="1"/>
      <c r="C31" s="10"/>
      <c r="D31" s="10"/>
      <c r="E31" s="10"/>
      <c r="F31" s="10"/>
      <c r="G31" s="10"/>
      <c r="H31" s="10"/>
      <c r="I31" s="16"/>
      <c r="J31" s="16"/>
    </row>
    <row r="32" spans="1:14" x14ac:dyDescent="0.3">
      <c r="A32" s="5" t="s">
        <v>38</v>
      </c>
      <c r="B32" s="1"/>
      <c r="C32" s="10"/>
      <c r="D32" s="10"/>
      <c r="E32" s="10"/>
      <c r="F32" s="10"/>
      <c r="G32" s="10"/>
      <c r="H32" s="10"/>
      <c r="I32" s="16"/>
      <c r="J32" s="16"/>
    </row>
    <row r="33" spans="1:11" x14ac:dyDescent="0.3">
      <c r="A33" s="5"/>
      <c r="B33" s="1"/>
      <c r="C33" s="10"/>
      <c r="D33" s="10"/>
      <c r="E33" s="10"/>
      <c r="F33" s="10"/>
      <c r="G33" s="10"/>
      <c r="H33" s="10"/>
      <c r="I33" s="16"/>
      <c r="J33" s="16"/>
    </row>
    <row r="34" spans="1:11" x14ac:dyDescent="0.3">
      <c r="A34" s="19"/>
      <c r="B34" s="1"/>
      <c r="C34" s="10"/>
      <c r="D34" s="10"/>
      <c r="E34" s="10"/>
      <c r="F34" s="10"/>
      <c r="G34" s="10"/>
      <c r="H34" s="10"/>
      <c r="I34" s="11"/>
      <c r="J34" s="11"/>
    </row>
    <row r="35" spans="1:11" x14ac:dyDescent="0.3">
      <c r="A35" s="20" t="s">
        <v>15</v>
      </c>
      <c r="B35" s="21"/>
      <c r="C35" s="31">
        <v>141</v>
      </c>
      <c r="D35" s="31">
        <v>141</v>
      </c>
      <c r="E35" s="31">
        <v>141</v>
      </c>
      <c r="F35" s="31">
        <v>140</v>
      </c>
      <c r="G35" s="31">
        <v>140</v>
      </c>
      <c r="H35" s="31">
        <v>141</v>
      </c>
      <c r="I35" s="31">
        <v>135</v>
      </c>
      <c r="J35" s="31">
        <v>147</v>
      </c>
    </row>
    <row r="36" spans="1:11" x14ac:dyDescent="0.3">
      <c r="A36" s="20" t="s">
        <v>25</v>
      </c>
      <c r="B36" s="21"/>
      <c r="C36" s="31"/>
      <c r="D36" s="31"/>
      <c r="E36" s="31"/>
      <c r="F36" s="31"/>
      <c r="G36" s="31"/>
      <c r="H36" s="31"/>
      <c r="I36" s="31"/>
      <c r="J36" s="31"/>
    </row>
    <row r="37" spans="1:11" x14ac:dyDescent="0.3">
      <c r="A37" s="20" t="s">
        <v>16</v>
      </c>
      <c r="B37" s="21" t="s">
        <v>27</v>
      </c>
      <c r="C37" s="31">
        <v>33</v>
      </c>
      <c r="D37" s="31">
        <v>33</v>
      </c>
      <c r="E37" s="31">
        <v>33</v>
      </c>
      <c r="F37" s="31">
        <v>33</v>
      </c>
      <c r="G37" s="31">
        <v>33</v>
      </c>
      <c r="H37" s="31">
        <v>33</v>
      </c>
      <c r="I37" s="31"/>
      <c r="J37" s="31"/>
    </row>
    <row r="38" spans="1:11" x14ac:dyDescent="0.3">
      <c r="A38" s="20" t="s">
        <v>17</v>
      </c>
      <c r="B38" s="21" t="s">
        <v>43</v>
      </c>
      <c r="C38" s="31">
        <v>6</v>
      </c>
      <c r="D38" s="31">
        <v>6</v>
      </c>
      <c r="E38" s="31">
        <v>6</v>
      </c>
      <c r="F38" s="31">
        <v>3</v>
      </c>
      <c r="G38" s="31">
        <v>3</v>
      </c>
      <c r="H38" s="31">
        <v>6</v>
      </c>
      <c r="I38" s="32">
        <v>1</v>
      </c>
      <c r="J38" s="32">
        <v>1</v>
      </c>
    </row>
    <row r="39" spans="1:11" x14ac:dyDescent="0.3">
      <c r="A39" s="20" t="s">
        <v>37</v>
      </c>
      <c r="B39" s="21" t="s">
        <v>44</v>
      </c>
      <c r="C39" s="31"/>
      <c r="D39" s="31"/>
      <c r="E39" s="31"/>
      <c r="F39" s="31">
        <v>3</v>
      </c>
      <c r="G39" s="31">
        <v>3</v>
      </c>
      <c r="H39" s="31"/>
      <c r="I39" s="32"/>
      <c r="J39" s="32"/>
    </row>
    <row r="40" spans="1:11" x14ac:dyDescent="0.3">
      <c r="A40" s="20" t="s">
        <v>16</v>
      </c>
      <c r="B40" s="21" t="s">
        <v>35</v>
      </c>
      <c r="C40" s="31"/>
      <c r="D40" s="31"/>
      <c r="E40" s="31"/>
      <c r="F40" s="31">
        <v>1</v>
      </c>
      <c r="G40" s="31">
        <v>1</v>
      </c>
      <c r="H40" s="31"/>
      <c r="I40" s="32"/>
      <c r="J40" s="32"/>
    </row>
    <row r="42" spans="1:11" ht="15.75" customHeight="1" x14ac:dyDescent="0.3">
      <c r="B42" s="3" t="s">
        <v>20</v>
      </c>
      <c r="C42" s="23">
        <f t="shared" ref="C42:E42" si="8">SUM(C35:C41)</f>
        <v>180</v>
      </c>
      <c r="D42" s="23">
        <f t="shared" si="8"/>
        <v>180</v>
      </c>
      <c r="E42" s="23">
        <f t="shared" si="8"/>
        <v>180</v>
      </c>
      <c r="F42" s="23">
        <f>SUM(F35:F41)</f>
        <v>180</v>
      </c>
      <c r="G42" s="23">
        <f>SUM(G35:G41)</f>
        <v>180</v>
      </c>
      <c r="H42" s="23">
        <f t="shared" ref="H42" si="9">SUM(H35:H38)</f>
        <v>180</v>
      </c>
      <c r="I42" s="23">
        <f>SUM(I35:I38)</f>
        <v>136</v>
      </c>
      <c r="J42" s="23">
        <f>SUM(J35:J38)</f>
        <v>148</v>
      </c>
    </row>
    <row r="43" spans="1:11" x14ac:dyDescent="0.3">
      <c r="I43" s="22" t="s">
        <v>30</v>
      </c>
      <c r="J43" s="22" t="s">
        <v>31</v>
      </c>
    </row>
    <row r="45" spans="1:11" ht="18.75" customHeight="1" x14ac:dyDescent="0.3">
      <c r="H45" s="25"/>
      <c r="I45" s="25"/>
      <c r="J45" s="25"/>
      <c r="K45" s="25"/>
    </row>
    <row r="46" spans="1:11" x14ac:dyDescent="0.3">
      <c r="H46" s="25"/>
      <c r="I46" s="25"/>
      <c r="J46" s="25"/>
      <c r="K46" s="25"/>
    </row>
    <row r="48" spans="1:11" x14ac:dyDescent="0.3">
      <c r="H48" s="26"/>
      <c r="I48" s="26"/>
      <c r="J48" s="26"/>
      <c r="K48" s="26"/>
    </row>
    <row r="49" spans="8:11" x14ac:dyDescent="0.3">
      <c r="H49" s="26"/>
      <c r="I49" s="26"/>
      <c r="J49" s="26"/>
      <c r="K49" s="26"/>
    </row>
  </sheetData>
  <mergeCells count="3">
    <mergeCell ref="A12:B12"/>
    <mergeCell ref="C2:D2"/>
    <mergeCell ref="C1:D1"/>
  </mergeCells>
  <pageMargins left="0.2" right="0.17" top="0.25" bottom="0.2" header="0.22" footer="0.3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</vt:lpstr>
    </vt:vector>
  </TitlesOfParts>
  <Company>AAESA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Lukins</dc:creator>
  <cp:lastModifiedBy>Ruth Garland</cp:lastModifiedBy>
  <cp:lastPrinted>2018-09-28T14:25:06Z</cp:lastPrinted>
  <dcterms:created xsi:type="dcterms:W3CDTF">2014-02-18T15:25:08Z</dcterms:created>
  <dcterms:modified xsi:type="dcterms:W3CDTF">2018-10-01T18:03:36Z</dcterms:modified>
</cp:coreProperties>
</file>